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12225"/>
  </bookViews>
  <sheets>
    <sheet name="Sheet1" sheetId="1" r:id="rId1"/>
    <sheet name="Sheet2" sheetId="2" r:id="rId2"/>
    <sheet name="Sheet3" sheetId="3" r:id="rId3"/>
  </sheets>
  <definedNames>
    <definedName name="_xlnm.Print_Area" localSheetId="0">Sheet1!$A$1:$Y$25</definedName>
  </definedNames>
  <calcPr calcId="144525"/>
</workbook>
</file>

<file path=xl/sharedStrings.xml><?xml version="1.0" encoding="utf-8"?>
<sst xmlns="http://schemas.openxmlformats.org/spreadsheetml/2006/main" count="44">
  <si>
    <t>別紙　入札金額算定書（コーポ・フローレンス）</t>
  </si>
  <si>
    <t>基本料金</t>
  </si>
  <si>
    <t>電力量料金</t>
  </si>
  <si>
    <t>合計</t>
  </si>
  <si>
    <t>契約
電力
(kw)</t>
  </si>
  <si>
    <t>基本
料金
単価
(円)</t>
  </si>
  <si>
    <t>１８５％－力率</t>
  </si>
  <si>
    <t>合計
(円)</t>
  </si>
  <si>
    <t>夏季</t>
  </si>
  <si>
    <t>その他季</t>
  </si>
  <si>
    <t>燃料費調整額（△）</t>
  </si>
  <si>
    <t>小計
(円)</t>
  </si>
  <si>
    <t>再生エネルギー
発電促進賦課金</t>
  </si>
  <si>
    <t>力率</t>
  </si>
  <si>
    <t>差引</t>
  </si>
  <si>
    <t>電力使用予定量
(kwh)</t>
  </si>
  <si>
    <t>入札
単価
(円)</t>
  </si>
  <si>
    <t>予定蓄熱電力量(kwh)</t>
  </si>
  <si>
    <t>割引基準単価
(円)</t>
  </si>
  <si>
    <t>計
(円)</t>
  </si>
  <si>
    <t>税込
(円)</t>
  </si>
  <si>
    <t>税抜
(円)</t>
  </si>
  <si>
    <t>令和4年 4月</t>
  </si>
  <si>
    <t>令和4年 5月</t>
  </si>
  <si>
    <t>令和4年 6月</t>
  </si>
  <si>
    <t>令和4年 7月</t>
  </si>
  <si>
    <t>令和4年 8月</t>
  </si>
  <si>
    <t>令和4年 9月</t>
  </si>
  <si>
    <t>令和4年10月</t>
  </si>
  <si>
    <t>令和4年11月</t>
  </si>
  <si>
    <t>令和4年12月</t>
  </si>
  <si>
    <t>令和5年 1月</t>
  </si>
  <si>
    <t>令和5年 2月</t>
  </si>
  <si>
    <t>令和5年 3月</t>
  </si>
  <si>
    <t>計</t>
  </si>
  <si>
    <t>－</t>
  </si>
  <si>
    <t>１　入札金額算定書は、入札書に添付し、入札書に使用する印鑑で入札書と割印を行うこと。</t>
  </si>
  <si>
    <t>２　入札金額算定書は、当院の現行契約を参考としているため、料金体系や割引等、この算定書に拠りがたい場合は、別様式での作成可。ただし、基本料金単価、電力量料金単価が明記されていること。</t>
  </si>
  <si>
    <t>３　基本料金入札単価、電力量料金入札単価は、一円未満の端数を含むことができる。ただし、各月の基本料金及び電力料金の合計額に一円未満の端数があるときは、その全部を切り捨てた額とする。</t>
  </si>
  <si>
    <t>４　燃料費調整額について</t>
  </si>
  <si>
    <t>　　（１）燃料費調整額を適用するところにあっては、入札日当日の燃料費調整単価を全ての月に記入すること。</t>
  </si>
  <si>
    <t>　　（２）燃料費調整額を適用しないところであっても、基本料金単価と燃料費調整単価を区分できる場合は分けて記入すること。</t>
  </si>
  <si>
    <t>５　再生可能エネルギー発電促進賦課金は、入札日当日の単価を全ての月に記入すること。</t>
  </si>
  <si>
    <t>６　単価は税込とすること。</t>
  </si>
</sst>
</file>

<file path=xl/styles.xml><?xml version="1.0" encoding="utf-8"?>
<styleSheet xmlns="http://schemas.openxmlformats.org/spreadsheetml/2006/main">
  <numFmts count="12">
    <numFmt numFmtId="176" formatCode="#,##0.00_ ;[Red]\-#,##0.00\ "/>
    <numFmt numFmtId="177" formatCode="#,##0_ ;[Red]\-#,##0\ "/>
    <numFmt numFmtId="178" formatCode="#,##0.00_ "/>
    <numFmt numFmtId="179" formatCode="#,##0.00_);[Red]\(#,##0.00\)"/>
    <numFmt numFmtId="180" formatCode="#,##0.00;[Red]#,##0.00"/>
    <numFmt numFmtId="181" formatCode="#,##0_);[Red]\(#,##0\)"/>
    <numFmt numFmtId="182" formatCode="_-&quot;\&quot;* #,##0.00_-\ ;\-&quot;\&quot;* #,##0.00_-\ ;_-&quot;\&quot;* &quot;-&quot;??_-\ ;_-@_-"/>
    <numFmt numFmtId="183" formatCode="_ * #,##0_ ;_ * \-#,##0_ ;_ * &quot;-&quot;??_ ;_ @_ "/>
    <numFmt numFmtId="184" formatCode="_-&quot;\&quot;* #,##0_-\ ;\-&quot;\&quot;* #,##0_-\ ;_-&quot;\&quot;* &quot;-&quot;??_-\ ;_-@_-"/>
    <numFmt numFmtId="185" formatCode="#,##0_ "/>
    <numFmt numFmtId="186" formatCode="0.00;&quot;△ &quot;0.00"/>
    <numFmt numFmtId="187" formatCode="#,##0.00;&quot;△ &quot;#,##0.00"/>
  </numFmts>
  <fonts count="25">
    <font>
      <sz val="11"/>
      <color theme="1"/>
      <name val="ＭＳ Ｐゴシック"/>
      <charset val="128"/>
      <scheme val="minor"/>
    </font>
    <font>
      <sz val="9"/>
      <color theme="1"/>
      <name val="ＭＳ Ｐゴシック"/>
      <charset val="128"/>
      <scheme val="minor"/>
    </font>
    <font>
      <sz val="8"/>
      <color theme="1"/>
      <name val="ＭＳ Ｐゴシック"/>
      <charset val="128"/>
      <scheme val="minor"/>
    </font>
    <font>
      <sz val="6"/>
      <color theme="1"/>
      <name val="ＭＳ Ｐゴシック"/>
      <charset val="128"/>
      <scheme val="minor"/>
    </font>
    <font>
      <b/>
      <sz val="10"/>
      <color theme="1"/>
      <name val="ＭＳ Ｐゴシック"/>
      <charset val="128"/>
      <scheme val="minor"/>
    </font>
    <font>
      <sz val="11"/>
      <color theme="0"/>
      <name val="ＭＳ Ｐゴシック"/>
      <charset val="0"/>
      <scheme val="minor"/>
    </font>
    <font>
      <b/>
      <sz val="11"/>
      <color rgb="FFFA7D00"/>
      <name val="ＭＳ Ｐゴシック"/>
      <charset val="0"/>
      <scheme val="minor"/>
    </font>
    <font>
      <b/>
      <sz val="15"/>
      <color theme="3"/>
      <name val="ＭＳ Ｐゴシック"/>
      <charset val="134"/>
      <scheme val="minor"/>
    </font>
    <font>
      <sz val="11"/>
      <color theme="1"/>
      <name val="ＭＳ Ｐゴシック"/>
      <charset val="0"/>
      <scheme val="minor"/>
    </font>
    <font>
      <sz val="11"/>
      <color theme="1"/>
      <name val="ＭＳ Ｐゴシック"/>
      <charset val="134"/>
      <scheme val="minor"/>
    </font>
    <font>
      <b/>
      <sz val="11"/>
      <color theme="3"/>
      <name val="ＭＳ Ｐゴシック"/>
      <charset val="134"/>
      <scheme val="minor"/>
    </font>
    <font>
      <b/>
      <sz val="18"/>
      <color theme="3"/>
      <name val="ＭＳ Ｐゴシック"/>
      <charset val="134"/>
      <scheme val="minor"/>
    </font>
    <font>
      <sz val="11"/>
      <color rgb="FF006100"/>
      <name val="ＭＳ Ｐゴシック"/>
      <charset val="0"/>
      <scheme val="minor"/>
    </font>
    <font>
      <u/>
      <sz val="11"/>
      <color rgb="FF0000FF"/>
      <name val="ＭＳ Ｐゴシック"/>
      <charset val="0"/>
      <scheme val="minor"/>
    </font>
    <font>
      <b/>
      <sz val="11"/>
      <color rgb="FFFFFFFF"/>
      <name val="ＭＳ Ｐゴシック"/>
      <charset val="0"/>
      <scheme val="minor"/>
    </font>
    <font>
      <sz val="11"/>
      <color rgb="FF9C0006"/>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sz val="11"/>
      <color rgb="FF3F3F76"/>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9C6500"/>
      <name val="ＭＳ Ｐゴシック"/>
      <charset val="0"/>
      <scheme val="minor"/>
    </font>
    <font>
      <sz val="11"/>
      <color rgb="FFFA7D00"/>
      <name val="ＭＳ Ｐゴシック"/>
      <charset val="0"/>
      <scheme val="minor"/>
    </font>
    <font>
      <b/>
      <sz val="11"/>
      <color theme="1"/>
      <name val="ＭＳ Ｐゴシック"/>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9"/>
        <bgColor indexed="64"/>
      </patternFill>
    </fill>
  </fills>
  <borders count="79">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bottom/>
      <diagonal/>
    </border>
    <border>
      <left style="medium">
        <color auto="1"/>
      </left>
      <right/>
      <top style="thin">
        <color auto="1"/>
      </top>
      <bottom/>
      <diagonal/>
    </border>
    <border>
      <left style="thick">
        <color auto="1"/>
      </left>
      <right style="thick">
        <color auto="1"/>
      </right>
      <top style="thick">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thick">
        <color auto="1"/>
      </left>
      <right style="thick">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ck">
        <color auto="1"/>
      </left>
      <right style="thick">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ck">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ck">
        <color auto="1"/>
      </left>
      <right style="thick">
        <color auto="1"/>
      </right>
      <top style="thin">
        <color auto="1"/>
      </top>
      <bottom style="thick">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double">
        <color auto="1"/>
      </right>
      <top style="medium">
        <color auto="1"/>
      </top>
      <bottom/>
      <diagonal/>
    </border>
    <border>
      <left/>
      <right style="double">
        <color auto="1"/>
      </right>
      <top style="thin">
        <color auto="1"/>
      </top>
      <bottom/>
      <diagonal/>
    </border>
    <border>
      <left/>
      <right style="double">
        <color auto="1"/>
      </right>
      <top/>
      <bottom style="medium">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thin">
        <color auto="1"/>
      </left>
      <right/>
      <top style="medium">
        <color auto="1"/>
      </top>
      <bottom style="thin">
        <color auto="1"/>
      </bottom>
      <diagonal/>
    </border>
    <border>
      <left style="double">
        <color auto="1"/>
      </left>
      <right style="thin">
        <color auto="1"/>
      </right>
      <top style="medium">
        <color auto="1"/>
      </top>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style="thin">
        <color auto="1"/>
      </top>
      <bottom/>
      <diagonal/>
    </border>
    <border>
      <left/>
      <right/>
      <top/>
      <bottom style="medium">
        <color auto="1"/>
      </bottom>
      <diagonal/>
    </border>
    <border>
      <left style="medium">
        <color auto="1"/>
      </left>
      <right style="thin">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diagonal/>
    </border>
    <border>
      <left style="double">
        <color auto="1"/>
      </left>
      <right style="thin">
        <color auto="1"/>
      </right>
      <top/>
      <bottom style="medium">
        <color auto="1"/>
      </bottom>
      <diagonal/>
    </border>
    <border>
      <left style="double">
        <color auto="1"/>
      </left>
      <right style="double">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38" fontId="0" fillId="0" borderId="0" applyFont="0" applyFill="0" applyBorder="0" applyAlignment="0" applyProtection="0">
      <alignment vertical="center"/>
    </xf>
    <xf numFmtId="0" fontId="19" fillId="22" borderId="71" applyNumberFormat="0" applyAlignment="0" applyProtection="0">
      <alignment vertical="center"/>
    </xf>
    <xf numFmtId="183" fontId="9" fillId="0" borderId="0" applyFont="0" applyFill="0" applyBorder="0" applyAlignment="0" applyProtection="0">
      <alignment vertical="center"/>
    </xf>
    <xf numFmtId="182" fontId="9" fillId="0" borderId="0" applyFont="0" applyFill="0" applyBorder="0" applyAlignment="0" applyProtection="0">
      <alignment vertical="center"/>
    </xf>
    <xf numFmtId="0" fontId="8" fillId="14" borderId="0" applyNumberFormat="0" applyBorder="0" applyAlignment="0" applyProtection="0">
      <alignment vertical="center"/>
    </xf>
    <xf numFmtId="184" fontId="9"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73" applyNumberFormat="0" applyFont="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77" applyNumberFormat="0" applyFill="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32" borderId="0" applyNumberFormat="0" applyBorder="0" applyAlignment="0" applyProtection="0">
      <alignment vertical="center"/>
    </xf>
    <xf numFmtId="0" fontId="17" fillId="4" borderId="76" applyNumberFormat="0" applyAlignment="0" applyProtection="0">
      <alignment vertical="center"/>
    </xf>
    <xf numFmtId="0" fontId="7" fillId="0" borderId="72" applyNumberFormat="0" applyFill="0" applyAlignment="0" applyProtection="0">
      <alignment vertical="center"/>
    </xf>
    <xf numFmtId="0" fontId="16" fillId="0" borderId="72" applyNumberFormat="0" applyFill="0" applyAlignment="0" applyProtection="0">
      <alignment vertical="center"/>
    </xf>
    <xf numFmtId="0" fontId="6" fillId="4" borderId="71" applyNumberFormat="0" applyAlignment="0" applyProtection="0">
      <alignment vertical="center"/>
    </xf>
    <xf numFmtId="0" fontId="10" fillId="0" borderId="74" applyNumberFormat="0" applyFill="0" applyAlignment="0" applyProtection="0">
      <alignment vertical="center"/>
    </xf>
    <xf numFmtId="0" fontId="10" fillId="0" borderId="0" applyNumberFormat="0" applyFill="0" applyBorder="0" applyAlignment="0" applyProtection="0">
      <alignment vertical="center"/>
    </xf>
    <xf numFmtId="0" fontId="5" fillId="21" borderId="0" applyNumberFormat="0" applyBorder="0" applyAlignment="0" applyProtection="0">
      <alignment vertical="center"/>
    </xf>
    <xf numFmtId="0" fontId="14" fillId="13" borderId="75" applyNumberFormat="0" applyAlignment="0" applyProtection="0">
      <alignment vertical="center"/>
    </xf>
    <xf numFmtId="0" fontId="8" fillId="26" borderId="0" applyNumberFormat="0" applyBorder="0" applyAlignment="0" applyProtection="0">
      <alignment vertical="center"/>
    </xf>
    <xf numFmtId="0" fontId="24" fillId="0" borderId="78" applyNumberFormat="0" applyFill="0" applyAlignment="0" applyProtection="0">
      <alignment vertical="center"/>
    </xf>
    <xf numFmtId="0" fontId="15" fillId="17" borderId="0" applyNumberFormat="0" applyBorder="0" applyAlignment="0" applyProtection="0">
      <alignment vertical="center"/>
    </xf>
    <xf numFmtId="0" fontId="22" fillId="30" borderId="0" applyNumberFormat="0" applyBorder="0" applyAlignment="0" applyProtection="0">
      <alignment vertical="center"/>
    </xf>
    <xf numFmtId="0" fontId="5" fillId="2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5" fillId="19"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5" fillId="18" borderId="0" applyNumberFormat="0" applyBorder="0" applyAlignment="0" applyProtection="0">
      <alignment vertical="center"/>
    </xf>
    <xf numFmtId="0" fontId="5" fillId="25" borderId="0" applyNumberFormat="0" applyBorder="0" applyAlignment="0" applyProtection="0">
      <alignment vertical="center"/>
    </xf>
    <xf numFmtId="0" fontId="8" fillId="12" borderId="0" applyNumberFormat="0" applyBorder="0" applyAlignment="0" applyProtection="0">
      <alignment vertical="center"/>
    </xf>
    <xf numFmtId="0" fontId="8" fillId="28" borderId="0" applyNumberFormat="0" applyBorder="0" applyAlignment="0" applyProtection="0">
      <alignment vertical="center"/>
    </xf>
    <xf numFmtId="0" fontId="5" fillId="7" borderId="0" applyNumberFormat="0" applyBorder="0" applyAlignment="0" applyProtection="0">
      <alignment vertical="center"/>
    </xf>
    <xf numFmtId="0" fontId="5" fillId="31" borderId="0" applyNumberFormat="0" applyBorder="0" applyAlignment="0" applyProtection="0">
      <alignment vertical="center"/>
    </xf>
    <xf numFmtId="0" fontId="8" fillId="11"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8" fillId="27" borderId="0" applyNumberFormat="0" applyBorder="0" applyAlignment="0" applyProtection="0">
      <alignment vertical="center"/>
    </xf>
    <xf numFmtId="0" fontId="5" fillId="23" borderId="0" applyNumberFormat="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0" fillId="0" borderId="20" xfId="0" applyBorder="1" applyAlignment="1">
      <alignment vertical="center"/>
    </xf>
    <xf numFmtId="0" fontId="0" fillId="2" borderId="21" xfId="0" applyFill="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1" fillId="0" borderId="25" xfId="0" applyFont="1" applyBorder="1">
      <alignment vertical="center"/>
    </xf>
    <xf numFmtId="181" fontId="2" fillId="0" borderId="26" xfId="0" applyNumberFormat="1" applyFont="1" applyBorder="1">
      <alignment vertical="center"/>
    </xf>
    <xf numFmtId="179" fontId="2" fillId="2" borderId="27" xfId="1" applyNumberFormat="1" applyFont="1" applyFill="1" applyBorder="1">
      <alignment vertical="center"/>
    </xf>
    <xf numFmtId="9" fontId="2" fillId="0" borderId="28" xfId="0" applyNumberFormat="1" applyFont="1" applyBorder="1">
      <alignment vertical="center"/>
    </xf>
    <xf numFmtId="9" fontId="2" fillId="0" borderId="29" xfId="0" applyNumberFormat="1" applyFont="1" applyBorder="1">
      <alignment vertical="center"/>
    </xf>
    <xf numFmtId="178" fontId="2" fillId="0" borderId="30" xfId="0" applyNumberFormat="1" applyFont="1" applyBorder="1">
      <alignment vertical="center"/>
    </xf>
    <xf numFmtId="177" fontId="2" fillId="0" borderId="26" xfId="1" applyNumberFormat="1" applyFont="1" applyBorder="1">
      <alignment vertical="center"/>
    </xf>
    <xf numFmtId="0" fontId="1" fillId="0" borderId="31" xfId="0" applyFont="1" applyBorder="1">
      <alignment vertical="center"/>
    </xf>
    <xf numFmtId="181" fontId="2" fillId="0" borderId="32" xfId="0" applyNumberFormat="1" applyFont="1" applyBorder="1">
      <alignment vertical="center"/>
    </xf>
    <xf numFmtId="179" fontId="2" fillId="2" borderId="33" xfId="1" applyNumberFormat="1" applyFont="1" applyFill="1" applyBorder="1">
      <alignment vertical="center"/>
    </xf>
    <xf numFmtId="9" fontId="2" fillId="0" borderId="34" xfId="0" applyNumberFormat="1" applyFont="1" applyBorder="1">
      <alignment vertical="center"/>
    </xf>
    <xf numFmtId="9" fontId="2" fillId="0" borderId="35" xfId="0" applyNumberFormat="1" applyFont="1" applyBorder="1">
      <alignment vertical="center"/>
    </xf>
    <xf numFmtId="178" fontId="2" fillId="0" borderId="36" xfId="0" applyNumberFormat="1" applyFont="1" applyBorder="1">
      <alignment vertical="center"/>
    </xf>
    <xf numFmtId="177" fontId="2" fillId="0" borderId="32" xfId="1" applyNumberFormat="1" applyFont="1" applyBorder="1">
      <alignment vertical="center"/>
    </xf>
    <xf numFmtId="0" fontId="1" fillId="0" borderId="37" xfId="0" applyFont="1" applyBorder="1">
      <alignment vertical="center"/>
    </xf>
    <xf numFmtId="181" fontId="2" fillId="0" borderId="8" xfId="0" applyNumberFormat="1" applyFont="1" applyBorder="1">
      <alignment vertical="center"/>
    </xf>
    <xf numFmtId="179" fontId="2" fillId="2" borderId="38" xfId="1" applyNumberFormat="1" applyFont="1" applyFill="1" applyBorder="1">
      <alignment vertical="center"/>
    </xf>
    <xf numFmtId="9" fontId="2" fillId="0" borderId="11" xfId="0" applyNumberFormat="1" applyFont="1" applyBorder="1">
      <alignment vertical="center"/>
    </xf>
    <xf numFmtId="9" fontId="2" fillId="0" borderId="17" xfId="0" applyNumberFormat="1" applyFont="1" applyBorder="1">
      <alignment vertical="center"/>
    </xf>
    <xf numFmtId="178" fontId="2" fillId="0" borderId="12" xfId="0" applyNumberFormat="1" applyFont="1" applyBorder="1">
      <alignment vertical="center"/>
    </xf>
    <xf numFmtId="177" fontId="2" fillId="0" borderId="39" xfId="1" applyNumberFormat="1" applyFont="1" applyBorder="1">
      <alignment vertical="center"/>
    </xf>
    <xf numFmtId="0" fontId="1"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2" fillId="0" borderId="42" xfId="0" applyFont="1" applyBorder="1" applyAlignment="1">
      <alignment horizontal="center" vertical="center"/>
    </xf>
    <xf numFmtId="178" fontId="2" fillId="0" borderId="43" xfId="0" applyNumberFormat="1" applyFont="1" applyBorder="1">
      <alignment vertical="center"/>
    </xf>
    <xf numFmtId="177" fontId="2" fillId="0" borderId="41" xfId="0" applyNumberFormat="1"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2" borderId="9"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1" fillId="0" borderId="47" xfId="0" applyFont="1" applyBorder="1" applyAlignment="1">
      <alignment horizontal="center" vertical="center"/>
    </xf>
    <xf numFmtId="178" fontId="2" fillId="2" borderId="27" xfId="0" applyNumberFormat="1" applyFont="1" applyFill="1" applyBorder="1">
      <alignment vertical="center"/>
    </xf>
    <xf numFmtId="176" fontId="2" fillId="2" borderId="27" xfId="1" applyNumberFormat="1" applyFont="1" applyFill="1" applyBorder="1">
      <alignment vertical="center"/>
    </xf>
    <xf numFmtId="178" fontId="2" fillId="0" borderId="48" xfId="0" applyNumberFormat="1" applyFont="1" applyBorder="1">
      <alignment vertical="center"/>
    </xf>
    <xf numFmtId="178" fontId="2" fillId="2" borderId="33" xfId="0" applyNumberFormat="1" applyFont="1" applyFill="1" applyBorder="1">
      <alignment vertical="center"/>
    </xf>
    <xf numFmtId="176" fontId="2" fillId="2" borderId="33" xfId="1" applyNumberFormat="1" applyFont="1" applyFill="1" applyBorder="1">
      <alignment vertical="center"/>
    </xf>
    <xf numFmtId="178" fontId="2" fillId="0" borderId="49" xfId="0" applyNumberFormat="1" applyFont="1" applyBorder="1">
      <alignment vertical="center"/>
    </xf>
    <xf numFmtId="178" fontId="2" fillId="2" borderId="38" xfId="0" applyNumberFormat="1" applyFont="1" applyFill="1" applyBorder="1">
      <alignment vertical="center"/>
    </xf>
    <xf numFmtId="176" fontId="2" fillId="2" borderId="38" xfId="1" applyNumberFormat="1" applyFont="1" applyFill="1" applyBorder="1">
      <alignment vertical="center"/>
    </xf>
    <xf numFmtId="178" fontId="2" fillId="0" borderId="50" xfId="0" applyNumberFormat="1" applyFont="1" applyBorder="1">
      <alignment vertical="center"/>
    </xf>
    <xf numFmtId="0" fontId="2" fillId="0" borderId="22" xfId="0" applyFont="1" applyBorder="1" applyAlignment="1">
      <alignment horizontal="center" vertical="center"/>
    </xf>
    <xf numFmtId="177" fontId="2" fillId="0" borderId="51" xfId="0" applyNumberFormat="1" applyFont="1" applyBorder="1">
      <alignment vertical="center"/>
    </xf>
    <xf numFmtId="0" fontId="2" fillId="0" borderId="52" xfId="0" applyFont="1" applyBorder="1" applyAlignment="1">
      <alignment horizontal="center" vertical="center"/>
    </xf>
    <xf numFmtId="0" fontId="1" fillId="0" borderId="53" xfId="0" applyFont="1" applyBorder="1" applyAlignment="1">
      <alignment horizontal="center" vertical="center"/>
    </xf>
    <xf numFmtId="0" fontId="1" fillId="0" borderId="1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4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4" xfId="0" applyFont="1" applyBorder="1" applyAlignment="1">
      <alignment horizontal="center" vertical="center" wrapText="1"/>
    </xf>
    <xf numFmtId="0" fontId="1" fillId="0" borderId="26" xfId="0" applyFont="1" applyBorder="1" applyAlignment="1">
      <alignment horizontal="center" vertic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0" fillId="0" borderId="58" xfId="0" applyBorder="1" applyAlignment="1">
      <alignment horizontal="center" vertical="center"/>
    </xf>
    <xf numFmtId="0" fontId="1" fillId="0" borderId="59" xfId="0" applyFont="1" applyBorder="1" applyAlignment="1">
      <alignment horizontal="center" vertical="center"/>
    </xf>
    <xf numFmtId="178" fontId="2" fillId="0" borderId="60" xfId="0" applyNumberFormat="1" applyFont="1" applyBorder="1">
      <alignment vertical="center"/>
    </xf>
    <xf numFmtId="186" fontId="2" fillId="2" borderId="27" xfId="0" applyNumberFormat="1" applyFont="1" applyFill="1" applyBorder="1">
      <alignment vertical="center"/>
    </xf>
    <xf numFmtId="187" fontId="2" fillId="0" borderId="48" xfId="0" applyNumberFormat="1" applyFont="1" applyBorder="1">
      <alignment vertical="center"/>
    </xf>
    <xf numFmtId="187" fontId="2" fillId="0" borderId="61" xfId="0" applyNumberFormat="1" applyFont="1" applyBorder="1">
      <alignment vertical="center"/>
    </xf>
    <xf numFmtId="178" fontId="2" fillId="0" borderId="62" xfId="0" applyNumberFormat="1" applyFont="1" applyBorder="1">
      <alignment vertical="center"/>
    </xf>
    <xf numFmtId="178" fontId="2" fillId="0" borderId="63" xfId="0" applyNumberFormat="1" applyFont="1" applyBorder="1">
      <alignment vertical="center"/>
    </xf>
    <xf numFmtId="186" fontId="2" fillId="2" borderId="33" xfId="0" applyNumberFormat="1" applyFont="1" applyFill="1" applyBorder="1">
      <alignment vertical="center"/>
    </xf>
    <xf numFmtId="187" fontId="2" fillId="0" borderId="49" xfId="0" applyNumberFormat="1" applyFont="1" applyBorder="1">
      <alignment vertical="center"/>
    </xf>
    <xf numFmtId="187" fontId="2" fillId="0" borderId="64" xfId="0" applyNumberFormat="1" applyFont="1" applyBorder="1">
      <alignment vertical="center"/>
    </xf>
    <xf numFmtId="178" fontId="2" fillId="0" borderId="65" xfId="0" applyNumberFormat="1" applyFont="1" applyBorder="1">
      <alignment vertical="center"/>
    </xf>
    <xf numFmtId="186" fontId="2" fillId="2" borderId="38" xfId="0" applyNumberFormat="1" applyFont="1" applyFill="1" applyBorder="1">
      <alignment vertical="center"/>
    </xf>
    <xf numFmtId="187" fontId="2" fillId="0" borderId="50" xfId="0" applyNumberFormat="1" applyFont="1" applyBorder="1">
      <alignment vertical="center"/>
    </xf>
    <xf numFmtId="187" fontId="2" fillId="0" borderId="66" xfId="0" applyNumberFormat="1" applyFont="1" applyBorder="1">
      <alignment vertical="center"/>
    </xf>
    <xf numFmtId="178" fontId="2" fillId="0" borderId="10" xfId="0" applyNumberFormat="1" applyFont="1" applyBorder="1">
      <alignment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43" xfId="0" applyFont="1" applyBorder="1" applyAlignment="1">
      <alignment horizontal="center" vertical="center"/>
    </xf>
    <xf numFmtId="0" fontId="2" fillId="0" borderId="69" xfId="0" applyFont="1" applyBorder="1" applyAlignment="1">
      <alignment horizontal="center" vertical="center"/>
    </xf>
    <xf numFmtId="178" fontId="2" fillId="0" borderId="41" xfId="0" applyNumberFormat="1" applyFont="1" applyBorder="1">
      <alignment vertical="center"/>
    </xf>
    <xf numFmtId="0" fontId="1" fillId="0" borderId="70" xfId="0" applyFont="1" applyBorder="1" applyAlignment="1">
      <alignment horizontal="center" vertical="center"/>
    </xf>
    <xf numFmtId="0" fontId="1" fillId="0" borderId="61" xfId="0" applyFont="1" applyBorder="1" applyAlignment="1">
      <alignment horizontal="center" vertical="center"/>
    </xf>
    <xf numFmtId="0" fontId="1" fillId="0" borderId="24" xfId="0" applyFont="1" applyBorder="1" applyAlignment="1">
      <alignment horizontal="center" vertical="center"/>
    </xf>
    <xf numFmtId="180" fontId="2" fillId="0" borderId="30" xfId="0" applyNumberFormat="1" applyFont="1" applyBorder="1" applyAlignment="1">
      <alignment horizontal="right" vertical="center"/>
    </xf>
    <xf numFmtId="180" fontId="2" fillId="0" borderId="36" xfId="0" applyNumberFormat="1" applyFont="1" applyBorder="1" applyAlignment="1">
      <alignment horizontal="right" vertical="center"/>
    </xf>
    <xf numFmtId="185" fontId="4" fillId="0" borderId="43" xfId="0" applyNumberFormat="1" applyFont="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7"/>
  <sheetViews>
    <sheetView tabSelected="1" workbookViewId="0">
      <selection activeCell="U4" sqref="U4:U5"/>
    </sheetView>
  </sheetViews>
  <sheetFormatPr defaultColWidth="10.625" defaultRowHeight="11.25"/>
  <cols>
    <col min="1" max="1" width="10.625" style="1" customWidth="1"/>
    <col min="2" max="2" width="4.625" style="1" customWidth="1"/>
    <col min="3" max="3" width="6.625" style="1" customWidth="1"/>
    <col min="4" max="6" width="4.125" style="1" customWidth="1"/>
    <col min="7" max="7" width="8.625" style="1" customWidth="1"/>
    <col min="8" max="8" width="7.625" style="1" customWidth="1"/>
    <col min="9" max="9" width="4.625" style="1" customWidth="1"/>
    <col min="10" max="10" width="7.625" style="1" customWidth="1"/>
    <col min="11" max="11" width="4.625" style="1" customWidth="1"/>
    <col min="12" max="12" width="8.625" style="1" customWidth="1"/>
    <col min="13" max="13" width="7.625" style="1" customWidth="1"/>
    <col min="14" max="14" width="4.625" style="1" customWidth="1"/>
    <col min="15" max="15" width="7.625" style="1" customWidth="1"/>
    <col min="16" max="16" width="4.625" style="1" customWidth="1"/>
    <col min="17" max="17" width="8.625" style="1" customWidth="1"/>
    <col min="18" max="18" width="4.625" style="1" customWidth="1"/>
    <col min="19" max="20" width="8.625" style="1" customWidth="1"/>
    <col min="21" max="21" width="4.625" style="1" customWidth="1"/>
    <col min="22" max="22" width="7.625" style="1" customWidth="1"/>
    <col min="23" max="25" width="8.625" style="1" customWidth="1"/>
    <col min="26" max="16384" width="10.625" style="1"/>
  </cols>
  <sheetData>
    <row r="1" ht="21" customHeight="1" spans="1:1">
      <c r="A1" s="1" t="s">
        <v>0</v>
      </c>
    </row>
    <row r="2" ht="21" customHeight="1" spans="1:25">
      <c r="A2" s="2"/>
      <c r="B2" s="3" t="s">
        <v>1</v>
      </c>
      <c r="C2" s="4"/>
      <c r="D2" s="5"/>
      <c r="E2" s="5"/>
      <c r="F2" s="5"/>
      <c r="G2" s="6"/>
      <c r="H2" s="7" t="s">
        <v>2</v>
      </c>
      <c r="I2" s="4"/>
      <c r="J2" s="4"/>
      <c r="K2" s="4"/>
      <c r="L2" s="4"/>
      <c r="M2" s="4"/>
      <c r="N2" s="4"/>
      <c r="O2" s="4"/>
      <c r="P2" s="4"/>
      <c r="Q2" s="4"/>
      <c r="R2" s="4"/>
      <c r="S2" s="4"/>
      <c r="T2" s="4"/>
      <c r="U2" s="4"/>
      <c r="V2" s="4"/>
      <c r="W2" s="73"/>
      <c r="X2" s="74" t="s">
        <v>3</v>
      </c>
      <c r="Y2" s="106"/>
    </row>
    <row r="3" ht="21" customHeight="1" spans="1:25">
      <c r="A3" s="8"/>
      <c r="B3" s="9" t="s">
        <v>4</v>
      </c>
      <c r="C3" s="10" t="s">
        <v>5</v>
      </c>
      <c r="D3" s="11" t="s">
        <v>6</v>
      </c>
      <c r="E3" s="11"/>
      <c r="F3" s="12"/>
      <c r="G3" s="13" t="s">
        <v>7</v>
      </c>
      <c r="H3" s="14" t="s">
        <v>8</v>
      </c>
      <c r="I3" s="54"/>
      <c r="J3" s="54"/>
      <c r="K3" s="54"/>
      <c r="L3" s="55"/>
      <c r="M3" s="14" t="s">
        <v>9</v>
      </c>
      <c r="N3" s="54"/>
      <c r="O3" s="54"/>
      <c r="P3" s="54"/>
      <c r="Q3" s="55"/>
      <c r="R3" s="75" t="s">
        <v>10</v>
      </c>
      <c r="S3" s="76"/>
      <c r="T3" s="77" t="s">
        <v>11</v>
      </c>
      <c r="U3" s="78" t="s">
        <v>12</v>
      </c>
      <c r="V3" s="79"/>
      <c r="W3" s="14" t="s">
        <v>7</v>
      </c>
      <c r="X3" s="80"/>
      <c r="Y3" s="107"/>
    </row>
    <row r="4" ht="21" customHeight="1" spans="1:25">
      <c r="A4" s="8"/>
      <c r="B4" s="15"/>
      <c r="C4" s="16"/>
      <c r="D4" s="17"/>
      <c r="E4" s="18" t="s">
        <v>13</v>
      </c>
      <c r="F4" s="18" t="s">
        <v>14</v>
      </c>
      <c r="G4" s="19"/>
      <c r="H4" s="9" t="s">
        <v>15</v>
      </c>
      <c r="I4" s="10" t="s">
        <v>16</v>
      </c>
      <c r="J4" s="9" t="s">
        <v>17</v>
      </c>
      <c r="K4" s="56" t="s">
        <v>18</v>
      </c>
      <c r="L4" s="57" t="s">
        <v>19</v>
      </c>
      <c r="M4" s="9" t="s">
        <v>15</v>
      </c>
      <c r="N4" s="10" t="s">
        <v>16</v>
      </c>
      <c r="O4" s="9" t="s">
        <v>17</v>
      </c>
      <c r="P4" s="56" t="s">
        <v>18</v>
      </c>
      <c r="Q4" s="81" t="s">
        <v>19</v>
      </c>
      <c r="R4" s="10" t="s">
        <v>16</v>
      </c>
      <c r="S4" s="57" t="s">
        <v>19</v>
      </c>
      <c r="T4" s="82"/>
      <c r="U4" s="10" t="s">
        <v>16</v>
      </c>
      <c r="V4" s="81" t="s">
        <v>19</v>
      </c>
      <c r="W4" s="15"/>
      <c r="X4" s="83" t="s">
        <v>20</v>
      </c>
      <c r="Y4" s="13" t="s">
        <v>21</v>
      </c>
    </row>
    <row r="5" ht="21" customHeight="1" spans="1:25">
      <c r="A5" s="20"/>
      <c r="B5" s="21"/>
      <c r="C5" s="22"/>
      <c r="D5" s="23"/>
      <c r="E5" s="24"/>
      <c r="F5" s="24"/>
      <c r="G5" s="25"/>
      <c r="H5" s="26"/>
      <c r="I5" s="58"/>
      <c r="J5" s="26"/>
      <c r="K5" s="59"/>
      <c r="L5" s="60"/>
      <c r="M5" s="26"/>
      <c r="N5" s="58"/>
      <c r="O5" s="26"/>
      <c r="P5" s="59"/>
      <c r="Q5" s="84"/>
      <c r="R5" s="58"/>
      <c r="S5" s="60"/>
      <c r="T5" s="85"/>
      <c r="U5" s="58"/>
      <c r="V5" s="84"/>
      <c r="W5" s="26"/>
      <c r="X5" s="86"/>
      <c r="Y5" s="108"/>
    </row>
    <row r="6" ht="30" customHeight="1" spans="1:25">
      <c r="A6" s="27" t="s">
        <v>22</v>
      </c>
      <c r="B6" s="28">
        <v>91</v>
      </c>
      <c r="C6" s="29"/>
      <c r="D6" s="30">
        <v>1.85</v>
      </c>
      <c r="E6" s="31">
        <v>1</v>
      </c>
      <c r="F6" s="31">
        <v>0.85</v>
      </c>
      <c r="G6" s="32">
        <f>B6*C6*F6</f>
        <v>0</v>
      </c>
      <c r="H6" s="33"/>
      <c r="I6" s="61"/>
      <c r="J6" s="33"/>
      <c r="K6" s="62"/>
      <c r="L6" s="63">
        <f>H6*(I6-K6)</f>
        <v>0</v>
      </c>
      <c r="M6" s="33">
        <v>13735</v>
      </c>
      <c r="N6" s="61"/>
      <c r="O6" s="33"/>
      <c r="P6" s="62"/>
      <c r="Q6" s="87">
        <f>M6*(N6-P6)</f>
        <v>0</v>
      </c>
      <c r="R6" s="88"/>
      <c r="S6" s="89">
        <f>(H6+M6)*R6</f>
        <v>0</v>
      </c>
      <c r="T6" s="87">
        <f>L6+Q6-S6</f>
        <v>0</v>
      </c>
      <c r="U6" s="88"/>
      <c r="V6" s="90">
        <f t="shared" ref="V6:V17" si="0">(H6+M6)*U6</f>
        <v>0</v>
      </c>
      <c r="W6" s="87">
        <f>T6+V6</f>
        <v>0</v>
      </c>
      <c r="X6" s="91">
        <f>ROUNDDOWN(G6+W6,0)</f>
        <v>0</v>
      </c>
      <c r="Y6" s="109"/>
    </row>
    <row r="7" ht="30" customHeight="1" spans="1:25">
      <c r="A7" s="34" t="s">
        <v>23</v>
      </c>
      <c r="B7" s="35">
        <v>91</v>
      </c>
      <c r="C7" s="36"/>
      <c r="D7" s="37">
        <v>1.85</v>
      </c>
      <c r="E7" s="38">
        <v>1</v>
      </c>
      <c r="F7" s="38">
        <v>0.85</v>
      </c>
      <c r="G7" s="39">
        <f t="shared" ref="G7:G17" si="1">B7*C7*F7</f>
        <v>0</v>
      </c>
      <c r="H7" s="40"/>
      <c r="I7" s="64"/>
      <c r="J7" s="40"/>
      <c r="K7" s="65"/>
      <c r="L7" s="66">
        <f t="shared" ref="L7:L17" si="2">H7*I7</f>
        <v>0</v>
      </c>
      <c r="M7" s="40">
        <v>12313</v>
      </c>
      <c r="N7" s="64"/>
      <c r="O7" s="40"/>
      <c r="P7" s="65"/>
      <c r="Q7" s="92">
        <f t="shared" ref="Q7:Q17" si="3">M7*(N7-P7)</f>
        <v>0</v>
      </c>
      <c r="R7" s="93"/>
      <c r="S7" s="94">
        <f t="shared" ref="S7:S17" si="4">(H7+M7)*R7</f>
        <v>0</v>
      </c>
      <c r="T7" s="92">
        <f t="shared" ref="T7:T17" si="5">L7+Q7-S7</f>
        <v>0</v>
      </c>
      <c r="U7" s="93"/>
      <c r="V7" s="95">
        <f t="shared" si="0"/>
        <v>0</v>
      </c>
      <c r="W7" s="92">
        <f t="shared" ref="W7:W17" si="6">T7+V7</f>
        <v>0</v>
      </c>
      <c r="X7" s="91">
        <f t="shared" ref="X7:X17" si="7">ROUNDDOWN(G7+W7,0)</f>
        <v>0</v>
      </c>
      <c r="Y7" s="110"/>
    </row>
    <row r="8" ht="30" customHeight="1" spans="1:25">
      <c r="A8" s="34" t="s">
        <v>24</v>
      </c>
      <c r="B8" s="35">
        <v>91</v>
      </c>
      <c r="C8" s="36"/>
      <c r="D8" s="37">
        <v>1.85</v>
      </c>
      <c r="E8" s="38">
        <v>1</v>
      </c>
      <c r="F8" s="38">
        <v>0.85</v>
      </c>
      <c r="G8" s="39">
        <f t="shared" si="1"/>
        <v>0</v>
      </c>
      <c r="H8" s="40"/>
      <c r="I8" s="64"/>
      <c r="J8" s="40"/>
      <c r="K8" s="65"/>
      <c r="L8" s="66">
        <f t="shared" si="2"/>
        <v>0</v>
      </c>
      <c r="M8" s="40">
        <v>11072</v>
      </c>
      <c r="N8" s="64"/>
      <c r="O8" s="40"/>
      <c r="P8" s="65"/>
      <c r="Q8" s="92">
        <f t="shared" si="3"/>
        <v>0</v>
      </c>
      <c r="R8" s="93"/>
      <c r="S8" s="94">
        <f t="shared" si="4"/>
        <v>0</v>
      </c>
      <c r="T8" s="92">
        <f t="shared" si="5"/>
        <v>0</v>
      </c>
      <c r="U8" s="93"/>
      <c r="V8" s="95">
        <f t="shared" si="0"/>
        <v>0</v>
      </c>
      <c r="W8" s="92">
        <f t="shared" si="6"/>
        <v>0</v>
      </c>
      <c r="X8" s="91">
        <f t="shared" si="7"/>
        <v>0</v>
      </c>
      <c r="Y8" s="110"/>
    </row>
    <row r="9" ht="30" customHeight="1" spans="1:25">
      <c r="A9" s="34" t="s">
        <v>25</v>
      </c>
      <c r="B9" s="35">
        <v>91</v>
      </c>
      <c r="C9" s="36"/>
      <c r="D9" s="37">
        <v>1.85</v>
      </c>
      <c r="E9" s="38">
        <v>1</v>
      </c>
      <c r="F9" s="38">
        <v>0.85</v>
      </c>
      <c r="G9" s="39">
        <f t="shared" si="1"/>
        <v>0</v>
      </c>
      <c r="H9" s="40">
        <v>11390</v>
      </c>
      <c r="I9" s="64"/>
      <c r="J9" s="40"/>
      <c r="K9" s="65"/>
      <c r="L9" s="66">
        <f t="shared" si="2"/>
        <v>0</v>
      </c>
      <c r="M9" s="40"/>
      <c r="N9" s="64"/>
      <c r="O9" s="40"/>
      <c r="P9" s="65"/>
      <c r="Q9" s="92">
        <f t="shared" si="3"/>
        <v>0</v>
      </c>
      <c r="R9" s="93"/>
      <c r="S9" s="94">
        <f t="shared" si="4"/>
        <v>0</v>
      </c>
      <c r="T9" s="92">
        <f t="shared" si="5"/>
        <v>0</v>
      </c>
      <c r="U9" s="93"/>
      <c r="V9" s="95">
        <f t="shared" si="0"/>
        <v>0</v>
      </c>
      <c r="W9" s="92">
        <f t="shared" si="6"/>
        <v>0</v>
      </c>
      <c r="X9" s="91">
        <f t="shared" si="7"/>
        <v>0</v>
      </c>
      <c r="Y9" s="110"/>
    </row>
    <row r="10" ht="30" customHeight="1" spans="1:25">
      <c r="A10" s="34" t="s">
        <v>26</v>
      </c>
      <c r="B10" s="35">
        <v>91</v>
      </c>
      <c r="C10" s="36"/>
      <c r="D10" s="37">
        <v>1.85</v>
      </c>
      <c r="E10" s="38">
        <v>1</v>
      </c>
      <c r="F10" s="38">
        <v>0.85</v>
      </c>
      <c r="G10" s="39">
        <f t="shared" si="1"/>
        <v>0</v>
      </c>
      <c r="H10" s="40">
        <v>11523</v>
      </c>
      <c r="I10" s="64"/>
      <c r="J10" s="40"/>
      <c r="K10" s="65"/>
      <c r="L10" s="66">
        <f t="shared" si="2"/>
        <v>0</v>
      </c>
      <c r="M10" s="40"/>
      <c r="N10" s="64"/>
      <c r="O10" s="40"/>
      <c r="P10" s="65"/>
      <c r="Q10" s="92">
        <f t="shared" si="3"/>
        <v>0</v>
      </c>
      <c r="R10" s="93"/>
      <c r="S10" s="94">
        <f t="shared" si="4"/>
        <v>0</v>
      </c>
      <c r="T10" s="92">
        <f t="shared" si="5"/>
        <v>0</v>
      </c>
      <c r="U10" s="93"/>
      <c r="V10" s="95">
        <f t="shared" si="0"/>
        <v>0</v>
      </c>
      <c r="W10" s="92">
        <f t="shared" si="6"/>
        <v>0</v>
      </c>
      <c r="X10" s="91">
        <f t="shared" si="7"/>
        <v>0</v>
      </c>
      <c r="Y10" s="110"/>
    </row>
    <row r="11" ht="30" customHeight="1" spans="1:25">
      <c r="A11" s="34" t="s">
        <v>27</v>
      </c>
      <c r="B11" s="35">
        <v>91</v>
      </c>
      <c r="C11" s="36"/>
      <c r="D11" s="37">
        <v>1.85</v>
      </c>
      <c r="E11" s="38">
        <v>1</v>
      </c>
      <c r="F11" s="38">
        <v>0.85</v>
      </c>
      <c r="G11" s="39">
        <f t="shared" si="1"/>
        <v>0</v>
      </c>
      <c r="H11" s="40">
        <v>10554</v>
      </c>
      <c r="I11" s="64"/>
      <c r="J11" s="40"/>
      <c r="K11" s="65"/>
      <c r="L11" s="66">
        <f t="shared" si="2"/>
        <v>0</v>
      </c>
      <c r="M11" s="40"/>
      <c r="N11" s="64"/>
      <c r="O11" s="40"/>
      <c r="P11" s="65"/>
      <c r="Q11" s="92">
        <f t="shared" si="3"/>
        <v>0</v>
      </c>
      <c r="R11" s="93"/>
      <c r="S11" s="94">
        <f t="shared" si="4"/>
        <v>0</v>
      </c>
      <c r="T11" s="92">
        <f t="shared" si="5"/>
        <v>0</v>
      </c>
      <c r="U11" s="93"/>
      <c r="V11" s="95">
        <f t="shared" si="0"/>
        <v>0</v>
      </c>
      <c r="W11" s="92">
        <f t="shared" si="6"/>
        <v>0</v>
      </c>
      <c r="X11" s="91">
        <f t="shared" si="7"/>
        <v>0</v>
      </c>
      <c r="Y11" s="110"/>
    </row>
    <row r="12" ht="30" customHeight="1" spans="1:25">
      <c r="A12" s="34" t="s">
        <v>28</v>
      </c>
      <c r="B12" s="35">
        <v>91</v>
      </c>
      <c r="C12" s="36"/>
      <c r="D12" s="37">
        <v>1.85</v>
      </c>
      <c r="E12" s="38">
        <v>1</v>
      </c>
      <c r="F12" s="38">
        <v>0.85</v>
      </c>
      <c r="G12" s="39">
        <f t="shared" si="1"/>
        <v>0</v>
      </c>
      <c r="H12" s="40"/>
      <c r="I12" s="64"/>
      <c r="J12" s="40"/>
      <c r="K12" s="65"/>
      <c r="L12" s="66">
        <f t="shared" si="2"/>
        <v>0</v>
      </c>
      <c r="M12" s="40">
        <v>12456</v>
      </c>
      <c r="N12" s="64"/>
      <c r="O12" s="40"/>
      <c r="P12" s="65"/>
      <c r="Q12" s="92">
        <f t="shared" si="3"/>
        <v>0</v>
      </c>
      <c r="R12" s="93"/>
      <c r="S12" s="94">
        <f t="shared" si="4"/>
        <v>0</v>
      </c>
      <c r="T12" s="92">
        <f t="shared" si="5"/>
        <v>0</v>
      </c>
      <c r="U12" s="93"/>
      <c r="V12" s="95">
        <f t="shared" si="0"/>
        <v>0</v>
      </c>
      <c r="W12" s="92">
        <f t="shared" si="6"/>
        <v>0</v>
      </c>
      <c r="X12" s="91">
        <f t="shared" si="7"/>
        <v>0</v>
      </c>
      <c r="Y12" s="110"/>
    </row>
    <row r="13" ht="30" customHeight="1" spans="1:25">
      <c r="A13" s="34" t="s">
        <v>29</v>
      </c>
      <c r="B13" s="35">
        <v>91</v>
      </c>
      <c r="C13" s="36"/>
      <c r="D13" s="37">
        <v>1.85</v>
      </c>
      <c r="E13" s="38">
        <v>1</v>
      </c>
      <c r="F13" s="38">
        <v>0.85</v>
      </c>
      <c r="G13" s="39">
        <f t="shared" si="1"/>
        <v>0</v>
      </c>
      <c r="H13" s="40"/>
      <c r="I13" s="64"/>
      <c r="J13" s="40"/>
      <c r="K13" s="65"/>
      <c r="L13" s="66">
        <f t="shared" si="2"/>
        <v>0</v>
      </c>
      <c r="M13" s="40">
        <v>13743</v>
      </c>
      <c r="N13" s="64"/>
      <c r="O13" s="40"/>
      <c r="P13" s="65"/>
      <c r="Q13" s="92">
        <f t="shared" si="3"/>
        <v>0</v>
      </c>
      <c r="R13" s="93"/>
      <c r="S13" s="94">
        <f t="shared" si="4"/>
        <v>0</v>
      </c>
      <c r="T13" s="92">
        <f t="shared" si="5"/>
        <v>0</v>
      </c>
      <c r="U13" s="93"/>
      <c r="V13" s="95">
        <f t="shared" si="0"/>
        <v>0</v>
      </c>
      <c r="W13" s="92">
        <f t="shared" si="6"/>
        <v>0</v>
      </c>
      <c r="X13" s="91">
        <f t="shared" si="7"/>
        <v>0</v>
      </c>
      <c r="Y13" s="110"/>
    </row>
    <row r="14" ht="30" customHeight="1" spans="1:25">
      <c r="A14" s="34" t="s">
        <v>30</v>
      </c>
      <c r="B14" s="35">
        <v>91</v>
      </c>
      <c r="C14" s="36"/>
      <c r="D14" s="37">
        <v>1.85</v>
      </c>
      <c r="E14" s="38">
        <v>1</v>
      </c>
      <c r="F14" s="38">
        <v>0.85</v>
      </c>
      <c r="G14" s="39">
        <f t="shared" si="1"/>
        <v>0</v>
      </c>
      <c r="H14" s="40"/>
      <c r="I14" s="64"/>
      <c r="J14" s="40"/>
      <c r="K14" s="65"/>
      <c r="L14" s="66">
        <f t="shared" si="2"/>
        <v>0</v>
      </c>
      <c r="M14" s="40">
        <v>17169</v>
      </c>
      <c r="N14" s="64"/>
      <c r="O14" s="40"/>
      <c r="P14" s="65"/>
      <c r="Q14" s="92">
        <f t="shared" si="3"/>
        <v>0</v>
      </c>
      <c r="R14" s="93"/>
      <c r="S14" s="94">
        <f t="shared" si="4"/>
        <v>0</v>
      </c>
      <c r="T14" s="92">
        <f t="shared" si="5"/>
        <v>0</v>
      </c>
      <c r="U14" s="93"/>
      <c r="V14" s="95">
        <f t="shared" si="0"/>
        <v>0</v>
      </c>
      <c r="W14" s="92">
        <f t="shared" si="6"/>
        <v>0</v>
      </c>
      <c r="X14" s="91">
        <f t="shared" si="7"/>
        <v>0</v>
      </c>
      <c r="Y14" s="110"/>
    </row>
    <row r="15" ht="30" customHeight="1" spans="1:25">
      <c r="A15" s="34" t="s">
        <v>31</v>
      </c>
      <c r="B15" s="35">
        <v>91</v>
      </c>
      <c r="C15" s="36"/>
      <c r="D15" s="37">
        <v>1.85</v>
      </c>
      <c r="E15" s="38">
        <v>1</v>
      </c>
      <c r="F15" s="38">
        <v>0.85</v>
      </c>
      <c r="G15" s="39">
        <f t="shared" si="1"/>
        <v>0</v>
      </c>
      <c r="H15" s="40"/>
      <c r="I15" s="64"/>
      <c r="J15" s="40"/>
      <c r="K15" s="65"/>
      <c r="L15" s="66">
        <f t="shared" si="2"/>
        <v>0</v>
      </c>
      <c r="M15" s="40">
        <v>19157</v>
      </c>
      <c r="N15" s="64"/>
      <c r="O15" s="40"/>
      <c r="P15" s="65"/>
      <c r="Q15" s="92">
        <f t="shared" si="3"/>
        <v>0</v>
      </c>
      <c r="R15" s="93"/>
      <c r="S15" s="94">
        <f t="shared" si="4"/>
        <v>0</v>
      </c>
      <c r="T15" s="92">
        <f t="shared" si="5"/>
        <v>0</v>
      </c>
      <c r="U15" s="93"/>
      <c r="V15" s="95">
        <f t="shared" si="0"/>
        <v>0</v>
      </c>
      <c r="W15" s="92">
        <f t="shared" si="6"/>
        <v>0</v>
      </c>
      <c r="X15" s="91">
        <f t="shared" si="7"/>
        <v>0</v>
      </c>
      <c r="Y15" s="110"/>
    </row>
    <row r="16" ht="30" customHeight="1" spans="1:25">
      <c r="A16" s="34" t="s">
        <v>32</v>
      </c>
      <c r="B16" s="35">
        <v>91</v>
      </c>
      <c r="C16" s="36"/>
      <c r="D16" s="37">
        <v>1.85</v>
      </c>
      <c r="E16" s="38">
        <v>1</v>
      </c>
      <c r="F16" s="38">
        <v>0.85</v>
      </c>
      <c r="G16" s="39">
        <f t="shared" si="1"/>
        <v>0</v>
      </c>
      <c r="H16" s="40"/>
      <c r="I16" s="64"/>
      <c r="J16" s="40"/>
      <c r="K16" s="65"/>
      <c r="L16" s="66">
        <f t="shared" si="2"/>
        <v>0</v>
      </c>
      <c r="M16" s="40">
        <v>15732</v>
      </c>
      <c r="N16" s="64"/>
      <c r="O16" s="40"/>
      <c r="P16" s="65"/>
      <c r="Q16" s="92">
        <f t="shared" si="3"/>
        <v>0</v>
      </c>
      <c r="R16" s="93"/>
      <c r="S16" s="94">
        <f t="shared" si="4"/>
        <v>0</v>
      </c>
      <c r="T16" s="92">
        <f t="shared" si="5"/>
        <v>0</v>
      </c>
      <c r="U16" s="93"/>
      <c r="V16" s="95">
        <f t="shared" si="0"/>
        <v>0</v>
      </c>
      <c r="W16" s="92">
        <f t="shared" si="6"/>
        <v>0</v>
      </c>
      <c r="X16" s="91">
        <f t="shared" si="7"/>
        <v>0</v>
      </c>
      <c r="Y16" s="110"/>
    </row>
    <row r="17" ht="30" customHeight="1" spans="1:25">
      <c r="A17" s="41" t="s">
        <v>33</v>
      </c>
      <c r="B17" s="42">
        <v>91</v>
      </c>
      <c r="C17" s="43"/>
      <c r="D17" s="44">
        <v>1.85</v>
      </c>
      <c r="E17" s="45">
        <v>1</v>
      </c>
      <c r="F17" s="45">
        <v>0.85</v>
      </c>
      <c r="G17" s="46">
        <f t="shared" si="1"/>
        <v>0</v>
      </c>
      <c r="H17" s="47"/>
      <c r="I17" s="67"/>
      <c r="J17" s="47"/>
      <c r="K17" s="68"/>
      <c r="L17" s="69">
        <f t="shared" si="2"/>
        <v>0</v>
      </c>
      <c r="M17" s="47">
        <v>14975</v>
      </c>
      <c r="N17" s="67"/>
      <c r="O17" s="47"/>
      <c r="P17" s="68"/>
      <c r="Q17" s="96">
        <f t="shared" si="3"/>
        <v>0</v>
      </c>
      <c r="R17" s="97"/>
      <c r="S17" s="98">
        <f t="shared" si="4"/>
        <v>0</v>
      </c>
      <c r="T17" s="96">
        <f t="shared" si="5"/>
        <v>0</v>
      </c>
      <c r="U17" s="97"/>
      <c r="V17" s="99">
        <f t="shared" si="0"/>
        <v>0</v>
      </c>
      <c r="W17" s="100">
        <f t="shared" si="6"/>
        <v>0</v>
      </c>
      <c r="X17" s="91">
        <f t="shared" si="7"/>
        <v>0</v>
      </c>
      <c r="Y17" s="110"/>
    </row>
    <row r="18" ht="30" customHeight="1" spans="1:25">
      <c r="A18" s="48" t="s">
        <v>34</v>
      </c>
      <c r="B18" s="49" t="s">
        <v>35</v>
      </c>
      <c r="C18" s="50" t="s">
        <v>35</v>
      </c>
      <c r="D18" s="51" t="s">
        <v>35</v>
      </c>
      <c r="E18" s="51" t="s">
        <v>35</v>
      </c>
      <c r="F18" s="51" t="s">
        <v>35</v>
      </c>
      <c r="G18" s="52">
        <f t="shared" ref="G18:J18" si="8">SUM(G6:G17)</f>
        <v>0</v>
      </c>
      <c r="H18" s="53">
        <f t="shared" si="8"/>
        <v>33467</v>
      </c>
      <c r="I18" s="70" t="s">
        <v>35</v>
      </c>
      <c r="J18" s="71">
        <f t="shared" si="8"/>
        <v>0</v>
      </c>
      <c r="K18" s="50" t="s">
        <v>35</v>
      </c>
      <c r="L18" s="72" t="s">
        <v>35</v>
      </c>
      <c r="M18" s="53">
        <f>SUM(M6:M17)</f>
        <v>130352</v>
      </c>
      <c r="N18" s="70" t="s">
        <v>35</v>
      </c>
      <c r="O18" s="71">
        <f>SUM(O6:O17)</f>
        <v>0</v>
      </c>
      <c r="P18" s="50" t="s">
        <v>35</v>
      </c>
      <c r="Q18" s="72" t="s">
        <v>35</v>
      </c>
      <c r="R18" s="101" t="s">
        <v>35</v>
      </c>
      <c r="S18" s="72" t="s">
        <v>35</v>
      </c>
      <c r="T18" s="102" t="s">
        <v>35</v>
      </c>
      <c r="U18" s="70" t="s">
        <v>35</v>
      </c>
      <c r="V18" s="103" t="s">
        <v>35</v>
      </c>
      <c r="W18" s="104" t="s">
        <v>35</v>
      </c>
      <c r="X18" s="105">
        <f>SUM(X6:X17)</f>
        <v>0</v>
      </c>
      <c r="Y18" s="111">
        <f>ROUNDDOWN(X18/110*100,0)</f>
        <v>0</v>
      </c>
    </row>
    <row r="20" spans="2:2">
      <c r="B20" s="1" t="s">
        <v>36</v>
      </c>
    </row>
    <row r="21" spans="2:2">
      <c r="B21" s="1" t="s">
        <v>37</v>
      </c>
    </row>
    <row r="22" spans="2:2">
      <c r="B22" s="1" t="s">
        <v>38</v>
      </c>
    </row>
    <row r="23" spans="2:2">
      <c r="B23" s="1" t="s">
        <v>39</v>
      </c>
    </row>
    <row r="24" spans="2:2">
      <c r="B24" s="1" t="s">
        <v>40</v>
      </c>
    </row>
    <row r="25" spans="2:2">
      <c r="B25" s="1" t="s">
        <v>41</v>
      </c>
    </row>
    <row r="26" spans="2:2">
      <c r="B26" s="1" t="s">
        <v>42</v>
      </c>
    </row>
    <row r="27" spans="2:2">
      <c r="B27" s="1" t="s">
        <v>43</v>
      </c>
    </row>
  </sheetData>
  <mergeCells count="33">
    <mergeCell ref="B2:G2"/>
    <mergeCell ref="H2:W2"/>
    <mergeCell ref="D3:F3"/>
    <mergeCell ref="H3:L3"/>
    <mergeCell ref="M3:Q3"/>
    <mergeCell ref="R3:S3"/>
    <mergeCell ref="U3:V3"/>
    <mergeCell ref="A2:A4"/>
    <mergeCell ref="B3:B5"/>
    <mergeCell ref="C3:C5"/>
    <mergeCell ref="D4:D5"/>
    <mergeCell ref="E4:E5"/>
    <mergeCell ref="F4:F5"/>
    <mergeCell ref="G3:G5"/>
    <mergeCell ref="H4:H5"/>
    <mergeCell ref="I4:I5"/>
    <mergeCell ref="J4:J5"/>
    <mergeCell ref="K4:K5"/>
    <mergeCell ref="L4:L5"/>
    <mergeCell ref="M4:M5"/>
    <mergeCell ref="N4:N5"/>
    <mergeCell ref="O4:O5"/>
    <mergeCell ref="P4:P5"/>
    <mergeCell ref="Q4:Q5"/>
    <mergeCell ref="R4:R5"/>
    <mergeCell ref="S4:S5"/>
    <mergeCell ref="T3:T5"/>
    <mergeCell ref="U4:U5"/>
    <mergeCell ref="V4:V5"/>
    <mergeCell ref="W3:W5"/>
    <mergeCell ref="X4:X5"/>
    <mergeCell ref="Y4:Y5"/>
    <mergeCell ref="X2:Y3"/>
  </mergeCells>
  <pageMargins left="0.118055555555556" right="0.118055555555556" top="0.55" bottom="0.55" header="0.313888888888889" footer="0.313888888888889"/>
  <pageSetup paperSize="9" scale="8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p36068</dc:creator>
  <cp:lastModifiedBy>p18445</cp:lastModifiedBy>
  <dcterms:created xsi:type="dcterms:W3CDTF">2016-10-13T05:38:00Z</dcterms:created>
  <cp:lastPrinted>2016-11-08T01:17:00Z</cp:lastPrinted>
  <dcterms:modified xsi:type="dcterms:W3CDTF">2021-11-09T02:34:58Z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